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25" yWindow="120" windowWidth="4740" windowHeight="4470" tabRatio="722"/>
  </bookViews>
  <sheets>
    <sheet name="PLIST" sheetId="14" r:id="rId1"/>
    <sheet name="Weight List" sheetId="7" state="hidden" r:id="rId2"/>
    <sheet name="Short Ship" sheetId="12" state="hidden" r:id="rId3"/>
  </sheets>
  <definedNames>
    <definedName name="_xlnm.Print_Area" localSheetId="0">PLIST!$A$1:$K$21</definedName>
    <definedName name="_xlnm.Print_Area" localSheetId="2">'Short Ship'!$A$1:$J$45</definedName>
    <definedName name="_xlnm.Print_Area" localSheetId="1">'Weight List'!$A$1:$AD$23</definedName>
  </definedNames>
  <calcPr calcId="145621"/>
</workbook>
</file>

<file path=xl/calcChain.xml><?xml version="1.0" encoding="utf-8"?>
<calcChain xmlns="http://schemas.openxmlformats.org/spreadsheetml/2006/main">
  <c r="J14" i="14" l="1"/>
  <c r="K19" i="14"/>
  <c r="F16" i="14"/>
  <c r="I13" i="14"/>
  <c r="F13" i="14" s="1"/>
  <c r="D13" i="14" s="1"/>
  <c r="H12" i="14"/>
  <c r="G11" i="14"/>
  <c r="F15" i="14"/>
  <c r="D15" i="14"/>
  <c r="F14" i="14"/>
  <c r="D14" i="14"/>
  <c r="F12" i="14"/>
  <c r="D12" i="14"/>
  <c r="J19" i="14"/>
  <c r="I19" i="14"/>
  <c r="H19" i="14"/>
  <c r="A11" i="14"/>
  <c r="N11" i="14"/>
  <c r="N13" i="14"/>
  <c r="F18" i="14"/>
  <c r="C9" i="12"/>
  <c r="G9" i="12"/>
  <c r="E11" i="12"/>
  <c r="G11" i="12" s="1"/>
  <c r="E13" i="12"/>
  <c r="G13" i="12"/>
  <c r="E16" i="12"/>
  <c r="E18" i="12"/>
  <c r="E20" i="12"/>
  <c r="B26" i="12"/>
  <c r="D26" i="12"/>
  <c r="F26" i="12" s="1"/>
  <c r="F45" i="12" s="1"/>
  <c r="E26" i="12"/>
  <c r="B27" i="12"/>
  <c r="D27" i="12"/>
  <c r="E27" i="12"/>
  <c r="F27" i="12"/>
  <c r="B28" i="12"/>
  <c r="D28" i="12"/>
  <c r="E28" i="12"/>
  <c r="F28" i="12"/>
  <c r="B29" i="12"/>
  <c r="D29" i="12"/>
  <c r="E29" i="12"/>
  <c r="F29" i="12"/>
  <c r="B30" i="12"/>
  <c r="D30" i="12"/>
  <c r="E30" i="12"/>
  <c r="F30" i="12"/>
  <c r="B31" i="12"/>
  <c r="D31" i="12"/>
  <c r="E31" i="12"/>
  <c r="F31" i="12"/>
  <c r="B32" i="12"/>
  <c r="D32" i="12"/>
  <c r="E32" i="12"/>
  <c r="F32" i="12"/>
  <c r="B33" i="12"/>
  <c r="D33" i="12"/>
  <c r="E33" i="12"/>
  <c r="F33" i="12"/>
  <c r="B34" i="12"/>
  <c r="D34" i="12"/>
  <c r="E34" i="12"/>
  <c r="F34" i="12"/>
  <c r="B35" i="12"/>
  <c r="D35" i="12"/>
  <c r="E35" i="12"/>
  <c r="F35" i="12" s="1"/>
  <c r="B36" i="12"/>
  <c r="D36" i="12"/>
  <c r="E36" i="12"/>
  <c r="B37" i="12"/>
  <c r="D37" i="12"/>
  <c r="F37" i="12" s="1"/>
  <c r="E37" i="12"/>
  <c r="B38" i="12"/>
  <c r="D38" i="12"/>
  <c r="F38" i="12" s="1"/>
  <c r="E38" i="12"/>
  <c r="B39" i="12"/>
  <c r="D39" i="12"/>
  <c r="F39" i="12" s="1"/>
  <c r="E39" i="12"/>
  <c r="B40" i="12"/>
  <c r="D40" i="12"/>
  <c r="F40" i="12" s="1"/>
  <c r="E40" i="12"/>
  <c r="B41" i="12"/>
  <c r="D41" i="12"/>
  <c r="F41" i="12" s="1"/>
  <c r="E41" i="12"/>
  <c r="B42" i="12"/>
  <c r="D42" i="12"/>
  <c r="F42" i="12" s="1"/>
  <c r="E42" i="12"/>
  <c r="B43" i="12"/>
  <c r="D43" i="12"/>
  <c r="F43" i="12" s="1"/>
  <c r="E43" i="12"/>
  <c r="C45" i="12"/>
  <c r="D45" i="12"/>
  <c r="H4" i="7"/>
  <c r="H6" i="7"/>
  <c r="C12" i="7"/>
  <c r="C13" i="7"/>
  <c r="C14" i="7"/>
  <c r="C15" i="7"/>
  <c r="C16" i="7"/>
  <c r="C17" i="7"/>
  <c r="C18" i="7"/>
  <c r="F36" i="12"/>
  <c r="G19" i="14"/>
  <c r="F11" i="14"/>
  <c r="D11" i="14" s="1"/>
  <c r="O11" i="14" l="1"/>
  <c r="D19" i="14"/>
  <c r="B11" i="14"/>
  <c r="O13" i="14"/>
  <c r="F19" i="14"/>
  <c r="A12" i="14" l="1"/>
  <c r="B12" i="14"/>
  <c r="O19" i="14"/>
  <c r="B13" i="14" l="1"/>
  <c r="A13" i="14"/>
  <c r="A14" i="14" l="1"/>
  <c r="B14" i="14"/>
  <c r="A15" i="14" l="1"/>
  <c r="B15" i="14"/>
  <c r="A16" i="14" l="1"/>
  <c r="B16" i="14"/>
</calcChain>
</file>

<file path=xl/sharedStrings.xml><?xml version="1.0" encoding="utf-8"?>
<sst xmlns="http://schemas.openxmlformats.org/spreadsheetml/2006/main" count="218" uniqueCount="89">
  <si>
    <t>02</t>
  </si>
  <si>
    <t>L</t>
  </si>
  <si>
    <t>01</t>
  </si>
  <si>
    <t>STYLE#</t>
  </si>
  <si>
    <t>CARTONS</t>
  </si>
  <si>
    <t>FOB US$</t>
  </si>
  <si>
    <t>DESCRIPTION</t>
  </si>
  <si>
    <t>-</t>
  </si>
  <si>
    <t>S.NO.</t>
  </si>
  <si>
    <t>E-FORM NO.</t>
  </si>
  <si>
    <t xml:space="preserve">INVOICE NO. </t>
  </si>
  <si>
    <t>WEIGHT LIST</t>
  </si>
  <si>
    <t>STYLE NO.</t>
  </si>
  <si>
    <t>03</t>
  </si>
  <si>
    <t xml:space="preserve">WEIGHT PER SIZE IN GRAMS </t>
  </si>
  <si>
    <t>SAFA TEXTILE LIMITED.</t>
  </si>
  <si>
    <t>Factory: Plot No.26-26/1; Sector 12-D, Industrial Area, North Karachi, Pakistan.</t>
  </si>
  <si>
    <t>FOR:- SAFA TEXTILES LTD.</t>
  </si>
  <si>
    <t>Tel: 6980947 / 6995931  Fax No.6995931  E Mail # safatx@cyber.net.pk</t>
  </si>
  <si>
    <t>SHORT SHIPMENT NOTICE</t>
  </si>
  <si>
    <t>INVOICE NBR:-</t>
  </si>
  <si>
    <t>DATED:-</t>
  </si>
  <si>
    <t>1. TOTAL CARTON SHIPPED</t>
  </si>
  <si>
    <t xml:space="preserve">              :</t>
  </si>
  <si>
    <t>2. TOTAL CARTONS SHORT SHIPPED   :</t>
  </si>
  <si>
    <t>10</t>
  </si>
  <si>
    <t>12</t>
  </si>
  <si>
    <t>14</t>
  </si>
  <si>
    <t>16</t>
  </si>
  <si>
    <t>4</t>
  </si>
  <si>
    <t>7. SHORT SHIPPED DETAIL</t>
  </si>
  <si>
    <t>SL NO</t>
  </si>
  <si>
    <t>CTNS</t>
  </si>
  <si>
    <t>DZNS</t>
  </si>
  <si>
    <t>RATE US$ PER DOZ</t>
  </si>
  <si>
    <t>Total Short Shipment</t>
  </si>
  <si>
    <t>Tel: 6980947 / 6995931   Fax No.6995931   E-mail # safatx@cyber.net.pk</t>
  </si>
  <si>
    <t>----------------------------------do--------------------------------</t>
  </si>
  <si>
    <t xml:space="preserve">3. SHIPPED VALUE </t>
  </si>
  <si>
    <t>4. SHORT SHIPPED VALUE</t>
  </si>
  <si>
    <t>5. DESCRIPTION SHIPPED</t>
  </si>
  <si>
    <t xml:space="preserve">6. DESCRIPTION SHORT SHIPPED         </t>
  </si>
  <si>
    <t>DOZENS</t>
  </si>
  <si>
    <t>US$:</t>
  </si>
  <si>
    <t>3</t>
  </si>
  <si>
    <t>2</t>
  </si>
  <si>
    <t>04</t>
  </si>
  <si>
    <t>05</t>
  </si>
  <si>
    <t>06</t>
  </si>
  <si>
    <t>07</t>
  </si>
  <si>
    <t>08</t>
  </si>
  <si>
    <t>09</t>
  </si>
  <si>
    <t>11</t>
  </si>
  <si>
    <t>13</t>
  </si>
  <si>
    <t>15</t>
  </si>
  <si>
    <t>17</t>
  </si>
  <si>
    <t>5/6</t>
  </si>
  <si>
    <t>7/8</t>
  </si>
  <si>
    <t>10/12</t>
  </si>
  <si>
    <t>14/16</t>
  </si>
  <si>
    <t>6x</t>
  </si>
  <si>
    <t>18</t>
  </si>
  <si>
    <t>6X</t>
  </si>
  <si>
    <t>Girls Shorts</t>
  </si>
  <si>
    <t>Girls Pants</t>
  </si>
  <si>
    <t>SIZES</t>
  </si>
  <si>
    <t>CTN NO</t>
  </si>
  <si>
    <t>COLOR</t>
  </si>
  <si>
    <t>NO OF CTN</t>
  </si>
  <si>
    <t>QTY/CTN</t>
  </si>
  <si>
    <t>S</t>
  </si>
  <si>
    <t>M</t>
  </si>
  <si>
    <t>XL</t>
  </si>
  <si>
    <t>SHIP TO</t>
  </si>
  <si>
    <t>ITEM</t>
  </si>
  <si>
    <t>TTL QTY PCS</t>
  </si>
  <si>
    <t>CTN</t>
  </si>
  <si>
    <t>PCS</t>
  </si>
  <si>
    <t>PO#</t>
  </si>
  <si>
    <t>TOTAL</t>
  </si>
  <si>
    <t>MSA APPAREL</t>
  </si>
  <si>
    <t>UI-HOD-MEN</t>
  </si>
  <si>
    <t>MENS HOODIES</t>
  </si>
  <si>
    <t>WHITE</t>
  </si>
  <si>
    <t>PAGE:   1/1</t>
  </si>
  <si>
    <t>MIX</t>
  </si>
  <si>
    <t>PACKING LIST</t>
  </si>
  <si>
    <t>SUPPLIER</t>
  </si>
  <si>
    <t>MH APPAREL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</si>
</sst>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28"/>
      <name val="Garamond"/>
      <family val="1"/>
    </font>
    <font>
      <u/>
      <sz val="16"/>
      <name val="Arial"/>
      <family val="2"/>
    </font>
    <font>
      <b/>
      <i/>
      <sz val="24"/>
      <name val="Garamond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i/>
      <u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1"/>
      <name val="Arial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u/>
      <sz val="14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1" fillId="0" borderId="0" xfId="0" applyFont="1"/>
    <xf numFmtId="0" fontId="10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8" fillId="0" borderId="0" xfId="0" applyFont="1" applyFill="1"/>
    <xf numFmtId="0" fontId="0" fillId="0" borderId="0" xfId="0" applyAlignment="1">
      <alignment horizontal="center" vertical="center"/>
    </xf>
    <xf numFmtId="0" fontId="2" fillId="0" borderId="0" xfId="0" applyFont="1" applyFill="1"/>
    <xf numFmtId="16" fontId="7" fillId="0" borderId="2" xfId="0" quotePrefix="1" applyNumberFormat="1" applyFont="1" applyBorder="1" applyAlignment="1">
      <alignment horizontal="center"/>
    </xf>
    <xf numFmtId="14" fontId="0" fillId="0" borderId="0" xfId="0" applyNumberFormat="1"/>
    <xf numFmtId="0" fontId="1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" fontId="0" fillId="0" borderId="0" xfId="0" applyNumberFormat="1"/>
    <xf numFmtId="164" fontId="0" fillId="0" borderId="0" xfId="1" applyFont="1" applyAlignment="1">
      <alignment horizontal="right"/>
    </xf>
    <xf numFmtId="0" fontId="5" fillId="0" borderId="0" xfId="0" applyFont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  <xf numFmtId="0" fontId="13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1" xfId="1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quotePrefix="1"/>
    <xf numFmtId="0" fontId="1" fillId="0" borderId="0" xfId="0" quotePrefix="1" applyFont="1"/>
    <xf numFmtId="0" fontId="1" fillId="0" borderId="0" xfId="0" applyFont="1" applyAlignment="1">
      <alignment horizontal="right"/>
    </xf>
    <xf numFmtId="0" fontId="19" fillId="0" borderId="0" xfId="0" applyFont="1"/>
    <xf numFmtId="0" fontId="1" fillId="0" borderId="0" xfId="0" applyFont="1" applyFill="1"/>
    <xf numFmtId="0" fontId="1" fillId="0" borderId="1" xfId="0" quotePrefix="1" applyFont="1" applyFill="1" applyBorder="1" applyAlignment="1">
      <alignment horizontal="center"/>
    </xf>
    <xf numFmtId="4" fontId="20" fillId="0" borderId="0" xfId="0" applyNumberFormat="1" applyFont="1"/>
    <xf numFmtId="164" fontId="0" fillId="0" borderId="0" xfId="1" applyNumberFormat="1" applyFont="1"/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8" xfId="0" applyFont="1" applyBorder="1"/>
    <xf numFmtId="0" fontId="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 wrapText="1"/>
    </xf>
    <xf numFmtId="16" fontId="21" fillId="0" borderId="1" xfId="0" quotePrefix="1" applyNumberFormat="1" applyFont="1" applyFill="1" applyBorder="1" applyAlignment="1">
      <alignment horizontal="center" vertical="center" wrapText="1"/>
    </xf>
    <xf numFmtId="0" fontId="21" fillId="0" borderId="1" xfId="0" quotePrefix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2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2" fontId="23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24" fillId="0" borderId="0" xfId="0" quotePrefix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8" fillId="0" borderId="1" xfId="0" applyFont="1" applyBorder="1" applyAlignment="1">
      <alignment horizontal="left" vertical="center"/>
    </xf>
    <xf numFmtId="14" fontId="29" fillId="0" borderId="0" xfId="0" applyNumberFormat="1" applyFont="1" applyAlignment="1">
      <alignment horizontal="left"/>
    </xf>
    <xf numFmtId="0" fontId="28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 wrapText="1"/>
    </xf>
    <xf numFmtId="0" fontId="22" fillId="3" borderId="3" xfId="0" applyNumberFormat="1" applyFont="1" applyFill="1" applyBorder="1" applyAlignment="1">
      <alignment horizontal="left" vertical="center"/>
    </xf>
    <xf numFmtId="0" fontId="22" fillId="3" borderId="3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horizontal="left" vertical="center"/>
    </xf>
    <xf numFmtId="0" fontId="22" fillId="3" borderId="1" xfId="0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horizontal="left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 wrapText="1"/>
    </xf>
    <xf numFmtId="49" fontId="23" fillId="3" borderId="10" xfId="0" applyNumberFormat="1" applyFont="1" applyFill="1" applyBorder="1" applyAlignment="1">
      <alignment horizontal="center" vertical="center" wrapText="1"/>
    </xf>
    <xf numFmtId="49" fontId="23" fillId="3" borderId="11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/>
    </xf>
    <xf numFmtId="0" fontId="22" fillId="3" borderId="13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2" fillId="3" borderId="15" xfId="0" applyNumberFormat="1" applyFont="1" applyFill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/>
    </xf>
    <xf numFmtId="1" fontId="23" fillId="2" borderId="10" xfId="0" applyNumberFormat="1" applyFont="1" applyFill="1" applyBorder="1" applyAlignment="1">
      <alignment horizontal="left" vertical="center"/>
    </xf>
    <xf numFmtId="1" fontId="23" fillId="0" borderId="10" xfId="0" applyNumberFormat="1" applyFont="1" applyBorder="1" applyAlignment="1">
      <alignment horizontal="left" vertical="center"/>
    </xf>
    <xf numFmtId="1" fontId="23" fillId="3" borderId="10" xfId="0" applyNumberFormat="1" applyFont="1" applyFill="1" applyBorder="1" applyAlignment="1">
      <alignment horizontal="left" vertical="center"/>
    </xf>
    <xf numFmtId="1" fontId="23" fillId="3" borderId="11" xfId="0" applyNumberFormat="1" applyFont="1" applyFill="1" applyBorder="1" applyAlignment="1">
      <alignment horizontal="left" vertical="center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3" fillId="3" borderId="19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2" borderId="26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13" fillId="0" borderId="27" xfId="0" applyFont="1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21"/>
  <sheetViews>
    <sheetView showGridLines="0" showZeros="0" tabSelected="1" zoomScale="89" zoomScaleNormal="89" zoomScaleSheetLayoutView="70" workbookViewId="0">
      <selection activeCell="C2" sqref="C2"/>
    </sheetView>
  </sheetViews>
  <sheetFormatPr defaultColWidth="8.85546875" defaultRowHeight="16.5" x14ac:dyDescent="0.3"/>
  <cols>
    <col min="1" max="1" width="6.140625" style="54" customWidth="1"/>
    <col min="2" max="2" width="10.140625" style="54" customWidth="1"/>
    <col min="3" max="3" width="22.85546875" style="54" customWidth="1"/>
    <col min="4" max="4" width="10.7109375" style="57" customWidth="1"/>
    <col min="5" max="5" width="12.140625" style="54" customWidth="1"/>
    <col min="6" max="6" width="9.28515625" style="54" customWidth="1"/>
    <col min="7" max="11" width="8.7109375" style="54" customWidth="1"/>
    <col min="12" max="12" width="8.28515625" style="54" customWidth="1"/>
    <col min="13" max="16384" width="8.85546875" style="54"/>
  </cols>
  <sheetData>
    <row r="1" spans="1:15" ht="18" customHeight="1" x14ac:dyDescent="0.3">
      <c r="A1" s="91" t="s">
        <v>86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5" ht="18" customHeight="1" x14ac:dyDescent="0.3"/>
    <row r="3" spans="1:15" ht="18" customHeight="1" x14ac:dyDescent="0.3">
      <c r="A3" s="61" t="s">
        <v>73</v>
      </c>
      <c r="C3" s="54" t="s">
        <v>80</v>
      </c>
    </row>
    <row r="4" spans="1:15" ht="18" customHeight="1" x14ac:dyDescent="0.3">
      <c r="A4" s="61" t="s">
        <v>87</v>
      </c>
      <c r="C4" s="54" t="s">
        <v>88</v>
      </c>
      <c r="I4" s="64"/>
      <c r="K4" s="62"/>
    </row>
    <row r="5" spans="1:15" ht="18" customHeight="1" x14ac:dyDescent="0.3">
      <c r="A5" s="61" t="s">
        <v>74</v>
      </c>
      <c r="C5" s="54" t="s">
        <v>82</v>
      </c>
    </row>
    <row r="6" spans="1:15" s="50" customFormat="1" ht="18" customHeight="1" x14ac:dyDescent="0.3">
      <c r="A6" s="61" t="s">
        <v>78</v>
      </c>
      <c r="B6" s="54"/>
      <c r="C6" s="72">
        <v>1338</v>
      </c>
      <c r="D6" s="58"/>
      <c r="I6" s="64" t="s">
        <v>84</v>
      </c>
      <c r="J6" s="56"/>
      <c r="K6" s="56"/>
    </row>
    <row r="7" spans="1:15" s="50" customFormat="1" ht="18" customHeight="1" thickBot="1" x14ac:dyDescent="0.35">
      <c r="A7" s="61" t="s">
        <v>3</v>
      </c>
      <c r="B7" s="54"/>
      <c r="C7" s="54" t="s">
        <v>81</v>
      </c>
      <c r="D7" s="58"/>
      <c r="I7" s="56"/>
      <c r="J7" s="56"/>
      <c r="K7" s="56"/>
    </row>
    <row r="8" spans="1:15" s="49" customFormat="1" ht="18" customHeight="1" x14ac:dyDescent="0.2">
      <c r="A8" s="98" t="s">
        <v>66</v>
      </c>
      <c r="B8" s="99"/>
      <c r="C8" s="99" t="s">
        <v>67</v>
      </c>
      <c r="D8" s="104" t="s">
        <v>68</v>
      </c>
      <c r="E8" s="107" t="s">
        <v>69</v>
      </c>
      <c r="F8" s="88" t="s">
        <v>75</v>
      </c>
      <c r="G8" s="92" t="s">
        <v>65</v>
      </c>
      <c r="H8" s="93"/>
      <c r="I8" s="93"/>
      <c r="J8" s="93"/>
      <c r="K8" s="94"/>
    </row>
    <row r="9" spans="1:15" s="49" customFormat="1" ht="18" customHeight="1" x14ac:dyDescent="0.2">
      <c r="A9" s="100"/>
      <c r="B9" s="101"/>
      <c r="C9" s="101"/>
      <c r="D9" s="105"/>
      <c r="E9" s="108"/>
      <c r="F9" s="89"/>
      <c r="G9" s="95"/>
      <c r="H9" s="96"/>
      <c r="I9" s="96"/>
      <c r="J9" s="96"/>
      <c r="K9" s="97"/>
    </row>
    <row r="10" spans="1:15" s="49" customFormat="1" ht="18" customHeight="1" thickBot="1" x14ac:dyDescent="0.25">
      <c r="A10" s="102"/>
      <c r="B10" s="103"/>
      <c r="C10" s="103"/>
      <c r="D10" s="106"/>
      <c r="E10" s="109"/>
      <c r="F10" s="90"/>
      <c r="G10" s="75" t="s">
        <v>70</v>
      </c>
      <c r="H10" s="75" t="s">
        <v>71</v>
      </c>
      <c r="I10" s="76" t="s">
        <v>1</v>
      </c>
      <c r="J10" s="77" t="s">
        <v>72</v>
      </c>
      <c r="K10" s="78" t="s">
        <v>85</v>
      </c>
      <c r="L10" s="52"/>
    </row>
    <row r="11" spans="1:15" s="49" customFormat="1" ht="18" customHeight="1" x14ac:dyDescent="0.2">
      <c r="A11" s="79">
        <f t="shared" ref="A11:A16" si="0">B10+1</f>
        <v>1</v>
      </c>
      <c r="B11" s="65">
        <f>D11</f>
        <v>101</v>
      </c>
      <c r="C11" s="66" t="s">
        <v>83</v>
      </c>
      <c r="D11" s="67">
        <f>SUM(F11/24)</f>
        <v>101</v>
      </c>
      <c r="E11" s="66">
        <v>24</v>
      </c>
      <c r="F11" s="66">
        <f t="shared" ref="F11:F16" si="1">SUM(G11:K11)</f>
        <v>2424</v>
      </c>
      <c r="G11" s="68">
        <f>101*24</f>
        <v>2424</v>
      </c>
      <c r="H11" s="68"/>
      <c r="I11" s="69"/>
      <c r="J11" s="69"/>
      <c r="K11" s="80"/>
      <c r="L11" s="51"/>
      <c r="N11" s="49">
        <f>M11/39.37/39.37/39.37</f>
        <v>0</v>
      </c>
      <c r="O11" s="49">
        <f>N11*D11</f>
        <v>0</v>
      </c>
    </row>
    <row r="12" spans="1:15" s="49" customFormat="1" ht="18" customHeight="1" x14ac:dyDescent="0.2">
      <c r="A12" s="81">
        <f t="shared" si="0"/>
        <v>102</v>
      </c>
      <c r="B12" s="63">
        <f>B11+D12</f>
        <v>277</v>
      </c>
      <c r="C12" s="55" t="s">
        <v>83</v>
      </c>
      <c r="D12" s="59">
        <f>SUM(F12/24)</f>
        <v>176</v>
      </c>
      <c r="E12" s="55">
        <v>24</v>
      </c>
      <c r="F12" s="55">
        <f t="shared" si="1"/>
        <v>4224</v>
      </c>
      <c r="G12" s="70"/>
      <c r="H12" s="70">
        <f>176*24</f>
        <v>4224</v>
      </c>
      <c r="I12" s="71"/>
      <c r="J12" s="71"/>
      <c r="K12" s="82"/>
      <c r="L12" s="51"/>
    </row>
    <row r="13" spans="1:15" s="49" customFormat="1" ht="18" customHeight="1" x14ac:dyDescent="0.2">
      <c r="A13" s="81">
        <f t="shared" si="0"/>
        <v>278</v>
      </c>
      <c r="B13" s="63">
        <f>B12+D13</f>
        <v>466</v>
      </c>
      <c r="C13" s="55" t="s">
        <v>83</v>
      </c>
      <c r="D13" s="59">
        <f>SUM(F13/24)</f>
        <v>189</v>
      </c>
      <c r="E13" s="55">
        <v>24</v>
      </c>
      <c r="F13" s="55">
        <f t="shared" si="1"/>
        <v>4536</v>
      </c>
      <c r="G13" s="70"/>
      <c r="H13" s="70"/>
      <c r="I13" s="71">
        <f>189*24</f>
        <v>4536</v>
      </c>
      <c r="J13" s="71"/>
      <c r="K13" s="82"/>
      <c r="L13" s="51"/>
      <c r="N13" s="49">
        <f>M13/39.37/39.37/39.37</f>
        <v>0</v>
      </c>
      <c r="O13" s="49">
        <f>N13*D13</f>
        <v>0</v>
      </c>
    </row>
    <row r="14" spans="1:15" s="49" customFormat="1" ht="18" customHeight="1" x14ac:dyDescent="0.2">
      <c r="A14" s="81">
        <f t="shared" si="0"/>
        <v>467</v>
      </c>
      <c r="B14" s="63">
        <f>B13+D14</f>
        <v>552</v>
      </c>
      <c r="C14" s="55" t="s">
        <v>83</v>
      </c>
      <c r="D14" s="59">
        <f>SUM(F14/24)</f>
        <v>86</v>
      </c>
      <c r="E14" s="55">
        <v>24</v>
      </c>
      <c r="F14" s="55">
        <f t="shared" si="1"/>
        <v>2064</v>
      </c>
      <c r="G14" s="70"/>
      <c r="H14" s="70"/>
      <c r="I14" s="71"/>
      <c r="J14" s="71">
        <f>86*24</f>
        <v>2064</v>
      </c>
      <c r="K14" s="82"/>
      <c r="L14" s="51"/>
    </row>
    <row r="15" spans="1:15" s="49" customFormat="1" ht="18" customHeight="1" x14ac:dyDescent="0.2">
      <c r="A15" s="81">
        <f t="shared" si="0"/>
        <v>553</v>
      </c>
      <c r="B15" s="63">
        <f>B14+D15</f>
        <v>554</v>
      </c>
      <c r="C15" s="55" t="s">
        <v>83</v>
      </c>
      <c r="D15" s="59">
        <f>SUM(F15/24)</f>
        <v>2</v>
      </c>
      <c r="E15" s="55">
        <v>24</v>
      </c>
      <c r="F15" s="55">
        <f t="shared" si="1"/>
        <v>48</v>
      </c>
      <c r="G15" s="70"/>
      <c r="H15" s="70"/>
      <c r="I15" s="71"/>
      <c r="J15" s="71"/>
      <c r="K15" s="82">
        <v>48</v>
      </c>
      <c r="L15" s="51"/>
    </row>
    <row r="16" spans="1:15" s="49" customFormat="1" ht="18" customHeight="1" x14ac:dyDescent="0.2">
      <c r="A16" s="81">
        <f t="shared" si="0"/>
        <v>555</v>
      </c>
      <c r="B16" s="63">
        <f>B15+D16</f>
        <v>555</v>
      </c>
      <c r="C16" s="55" t="s">
        <v>83</v>
      </c>
      <c r="D16" s="59">
        <v>1</v>
      </c>
      <c r="E16" s="55">
        <v>24</v>
      </c>
      <c r="F16" s="55">
        <f t="shared" si="1"/>
        <v>18</v>
      </c>
      <c r="G16" s="70"/>
      <c r="H16" s="70"/>
      <c r="I16" s="71"/>
      <c r="J16" s="71">
        <v>18</v>
      </c>
      <c r="K16" s="82"/>
      <c r="L16" s="51"/>
    </row>
    <row r="17" spans="1:18" s="49" customFormat="1" ht="18" customHeight="1" x14ac:dyDescent="0.2">
      <c r="A17" s="81"/>
      <c r="B17" s="63"/>
      <c r="C17" s="55"/>
      <c r="D17" s="59"/>
      <c r="E17" s="55"/>
      <c r="F17" s="55"/>
      <c r="G17" s="70"/>
      <c r="H17" s="70"/>
      <c r="I17" s="71"/>
      <c r="J17" s="71"/>
      <c r="K17" s="82"/>
      <c r="L17" s="51"/>
    </row>
    <row r="18" spans="1:18" s="49" customFormat="1" ht="18" customHeight="1" x14ac:dyDescent="0.2">
      <c r="A18" s="83"/>
      <c r="B18" s="55"/>
      <c r="C18" s="55"/>
      <c r="D18" s="59"/>
      <c r="E18" s="55"/>
      <c r="F18" s="55">
        <f>E18*D18</f>
        <v>0</v>
      </c>
      <c r="G18" s="70"/>
      <c r="H18" s="70"/>
      <c r="I18" s="71"/>
      <c r="J18" s="71"/>
      <c r="K18" s="82"/>
      <c r="L18" s="51"/>
    </row>
    <row r="19" spans="1:18" s="52" customFormat="1" ht="18" customHeight="1" thickBot="1" x14ac:dyDescent="0.25">
      <c r="A19" s="73" t="s">
        <v>79</v>
      </c>
      <c r="B19" s="74"/>
      <c r="C19" s="74"/>
      <c r="D19" s="84">
        <f>SUM(D11:D18)</f>
        <v>555</v>
      </c>
      <c r="E19" s="85"/>
      <c r="F19" s="85">
        <f t="shared" ref="F19:K19" si="2">SUM(F11:F18)</f>
        <v>13314</v>
      </c>
      <c r="G19" s="86">
        <f t="shared" si="2"/>
        <v>2424</v>
      </c>
      <c r="H19" s="86">
        <f t="shared" si="2"/>
        <v>4224</v>
      </c>
      <c r="I19" s="86">
        <f t="shared" si="2"/>
        <v>4536</v>
      </c>
      <c r="J19" s="86">
        <f t="shared" si="2"/>
        <v>2082</v>
      </c>
      <c r="K19" s="87">
        <f t="shared" si="2"/>
        <v>48</v>
      </c>
      <c r="L19" s="53"/>
      <c r="O19" s="52">
        <f>SUM(O10:O18)</f>
        <v>0</v>
      </c>
    </row>
    <row r="20" spans="1:18" ht="18" customHeight="1" x14ac:dyDescent="0.3">
      <c r="D20" s="60" t="s">
        <v>76</v>
      </c>
      <c r="F20" s="61" t="s">
        <v>77</v>
      </c>
      <c r="N20" s="49"/>
      <c r="O20" s="49"/>
      <c r="P20" s="49"/>
      <c r="Q20" s="49"/>
      <c r="R20" s="49"/>
    </row>
    <row r="21" spans="1:18" ht="18" customHeight="1" x14ac:dyDescent="0.3">
      <c r="D21" s="60"/>
      <c r="F21" s="61"/>
      <c r="N21" s="49"/>
      <c r="O21" s="49"/>
      <c r="P21" s="49"/>
      <c r="Q21" s="49"/>
      <c r="R21" s="49"/>
    </row>
  </sheetData>
  <mergeCells count="7">
    <mergeCell ref="F8:F10"/>
    <mergeCell ref="A1:K1"/>
    <mergeCell ref="G8:K9"/>
    <mergeCell ref="A8:B10"/>
    <mergeCell ref="C8:C10"/>
    <mergeCell ref="D8:D10"/>
    <mergeCell ref="E8:E10"/>
  </mergeCells>
  <phoneticPr fontId="0" type="noConversion"/>
  <pageMargins left="0.93" right="0" top="0.19" bottom="0.16" header="0.16" footer="0.16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E42"/>
  <sheetViews>
    <sheetView workbookViewId="0">
      <selection activeCell="Q16" sqref="Q16"/>
    </sheetView>
  </sheetViews>
  <sheetFormatPr defaultRowHeight="12.75" x14ac:dyDescent="0.2"/>
  <cols>
    <col min="1" max="1" width="3.28515625" style="6" customWidth="1"/>
    <col min="2" max="2" width="6" style="6" customWidth="1"/>
    <col min="3" max="3" width="3" style="6" customWidth="1"/>
    <col min="4" max="4" width="3.42578125" style="6" customWidth="1"/>
    <col min="5" max="5" width="4.42578125" style="6" customWidth="1"/>
    <col min="6" max="6" width="3.42578125" style="6" customWidth="1"/>
    <col min="7" max="9" width="3.28515625" style="6" customWidth="1"/>
    <col min="10" max="10" width="3.85546875" style="6" customWidth="1"/>
    <col min="11" max="11" width="4.140625" style="6" hidden="1" customWidth="1"/>
    <col min="12" max="13" width="4.7109375" style="6" hidden="1" customWidth="1"/>
    <col min="14" max="14" width="4.7109375" style="6" customWidth="1"/>
    <col min="15" max="15" width="4" style="6" customWidth="1"/>
    <col min="16" max="17" width="4.28515625" style="6" customWidth="1"/>
    <col min="18" max="18" width="5.28515625" style="6" customWidth="1"/>
    <col min="19" max="19" width="5" style="6" customWidth="1"/>
    <col min="20" max="20" width="5.42578125" style="6" customWidth="1"/>
    <col min="21" max="21" width="5.5703125" style="6" customWidth="1"/>
    <col min="22" max="22" width="4" style="6" hidden="1" customWidth="1"/>
    <col min="23" max="23" width="3.7109375" style="6" hidden="1" customWidth="1"/>
    <col min="24" max="24" width="4.7109375" style="6" hidden="1" customWidth="1"/>
    <col min="25" max="25" width="4.28515625" style="6" hidden="1" customWidth="1"/>
    <col min="26" max="28" width="4.7109375" style="6" hidden="1" customWidth="1"/>
    <col min="29" max="29" width="4.85546875" style="6" hidden="1" customWidth="1"/>
    <col min="30" max="30" width="5.5703125" style="6" hidden="1" customWidth="1"/>
    <col min="31" max="16384" width="9.140625" style="6"/>
  </cols>
  <sheetData>
    <row r="1" spans="1:31" s="9" customFormat="1" ht="30" customHeight="1" x14ac:dyDescent="0.2">
      <c r="B1" s="110" t="s">
        <v>15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</row>
    <row r="2" spans="1:31" s="9" customFormat="1" ht="12.75" customHeight="1" x14ac:dyDescent="0.2">
      <c r="B2" s="111" t="s">
        <v>16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</row>
    <row r="3" spans="1:31" s="9" customFormat="1" ht="12" customHeight="1" x14ac:dyDescent="0.2">
      <c r="B3" s="112" t="s">
        <v>36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1" s="2" customFormat="1" ht="30.75" customHeight="1" x14ac:dyDescent="0.2">
      <c r="D4" s="2" t="s">
        <v>10</v>
      </c>
      <c r="H4" s="2" t="e">
        <f>+#REF!</f>
        <v>#REF!</v>
      </c>
    </row>
    <row r="5" spans="1:31" s="2" customFormat="1" ht="7.5" customHeight="1" x14ac:dyDescent="0.2"/>
    <row r="6" spans="1:31" s="2" customFormat="1" x14ac:dyDescent="0.2">
      <c r="D6" s="2" t="s">
        <v>9</v>
      </c>
      <c r="G6" s="35"/>
      <c r="H6" s="2" t="e">
        <f>+#REF!</f>
        <v>#REF!</v>
      </c>
    </row>
    <row r="7" spans="1:31" s="2" customFormat="1" ht="2.25" customHeight="1" x14ac:dyDescent="0.2"/>
    <row r="8" spans="1:31" s="3" customFormat="1" ht="17.25" customHeight="1" x14ac:dyDescent="0.3">
      <c r="B8" s="119" t="s">
        <v>11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</row>
    <row r="9" spans="1:31" s="4" customFormat="1" ht="12" customHeight="1" x14ac:dyDescent="0.2">
      <c r="B9" s="114" t="s">
        <v>14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</row>
    <row r="10" spans="1:31" ht="3" customHeight="1" x14ac:dyDescent="0.2">
      <c r="A10" s="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</row>
    <row r="11" spans="1:31" s="2" customFormat="1" ht="13.15" customHeight="1" x14ac:dyDescent="0.2">
      <c r="A11" s="5"/>
      <c r="B11" s="7" t="s">
        <v>8</v>
      </c>
      <c r="C11" s="116" t="s">
        <v>12</v>
      </c>
      <c r="D11" s="117"/>
      <c r="E11" s="118"/>
      <c r="F11" s="116" t="s">
        <v>6</v>
      </c>
      <c r="G11" s="117"/>
      <c r="H11" s="117"/>
      <c r="I11" s="117"/>
      <c r="J11" s="118"/>
      <c r="K11" s="11" t="s">
        <v>45</v>
      </c>
      <c r="L11" s="11" t="s">
        <v>44</v>
      </c>
      <c r="M11" s="11" t="s">
        <v>29</v>
      </c>
      <c r="N11" s="46">
        <v>2</v>
      </c>
      <c r="O11" s="47" t="s">
        <v>44</v>
      </c>
      <c r="P11" s="46">
        <v>4</v>
      </c>
      <c r="Q11" s="47" t="s">
        <v>56</v>
      </c>
      <c r="R11" s="46" t="s">
        <v>62</v>
      </c>
      <c r="S11" s="48" t="s">
        <v>57</v>
      </c>
      <c r="T11" s="47" t="s">
        <v>58</v>
      </c>
      <c r="U11" s="48" t="s">
        <v>59</v>
      </c>
      <c r="V11" s="11" t="s">
        <v>26</v>
      </c>
      <c r="W11" s="11" t="s">
        <v>27</v>
      </c>
      <c r="X11" s="11" t="s">
        <v>28</v>
      </c>
      <c r="Y11" s="11" t="s">
        <v>29</v>
      </c>
      <c r="Z11" s="11" t="s">
        <v>56</v>
      </c>
      <c r="AA11" s="11" t="s">
        <v>60</v>
      </c>
      <c r="AB11" s="11" t="s">
        <v>57</v>
      </c>
      <c r="AC11" s="11" t="s">
        <v>58</v>
      </c>
      <c r="AD11" s="11" t="s">
        <v>59</v>
      </c>
      <c r="AE11" s="43"/>
    </row>
    <row r="12" spans="1:31" s="42" customFormat="1" ht="15.6" customHeight="1" x14ac:dyDescent="0.2">
      <c r="B12" s="38" t="s">
        <v>2</v>
      </c>
      <c r="C12" s="113" t="e">
        <f>+#REF!</f>
        <v>#REF!</v>
      </c>
      <c r="D12" s="113"/>
      <c r="E12" s="113"/>
      <c r="F12" s="120" t="s">
        <v>63</v>
      </c>
      <c r="G12" s="121"/>
      <c r="H12" s="121"/>
      <c r="I12" s="121"/>
      <c r="J12" s="122"/>
      <c r="K12" s="38">
        <v>190</v>
      </c>
      <c r="L12" s="38">
        <v>210</v>
      </c>
      <c r="M12" s="38">
        <v>233</v>
      </c>
      <c r="N12" s="38">
        <v>125</v>
      </c>
      <c r="O12" s="38">
        <v>130</v>
      </c>
      <c r="P12" s="38">
        <v>135</v>
      </c>
      <c r="Q12" s="38" t="s">
        <v>7</v>
      </c>
      <c r="R12" s="38" t="s">
        <v>7</v>
      </c>
      <c r="S12" s="38" t="s">
        <v>7</v>
      </c>
      <c r="T12" s="38" t="s">
        <v>7</v>
      </c>
      <c r="U12" s="38" t="s">
        <v>7</v>
      </c>
      <c r="V12" s="38" t="s">
        <v>7</v>
      </c>
      <c r="W12" s="38" t="s">
        <v>7</v>
      </c>
      <c r="X12" s="38" t="s">
        <v>7</v>
      </c>
      <c r="Y12" s="38" t="s">
        <v>7</v>
      </c>
      <c r="Z12" s="38" t="s">
        <v>7</v>
      </c>
      <c r="AA12" s="38" t="s">
        <v>7</v>
      </c>
      <c r="AB12" s="38" t="s">
        <v>7</v>
      </c>
      <c r="AC12" s="38" t="s">
        <v>7</v>
      </c>
      <c r="AD12" s="38" t="s">
        <v>7</v>
      </c>
    </row>
    <row r="13" spans="1:31" s="42" customFormat="1" ht="15.6" customHeight="1" x14ac:dyDescent="0.2">
      <c r="B13" s="38" t="s">
        <v>0</v>
      </c>
      <c r="C13" s="113" t="e">
        <f>+#REF!</f>
        <v>#REF!</v>
      </c>
      <c r="D13" s="113"/>
      <c r="E13" s="113"/>
      <c r="F13" s="120" t="s">
        <v>63</v>
      </c>
      <c r="G13" s="121"/>
      <c r="H13" s="121"/>
      <c r="I13" s="121"/>
      <c r="J13" s="122"/>
      <c r="K13" s="38"/>
      <c r="L13" s="38"/>
      <c r="M13" s="38"/>
      <c r="N13" s="38" t="s">
        <v>7</v>
      </c>
      <c r="O13" s="38" t="s">
        <v>7</v>
      </c>
      <c r="P13" s="38">
        <v>135</v>
      </c>
      <c r="Q13" s="38">
        <v>145</v>
      </c>
      <c r="R13" s="38">
        <v>150</v>
      </c>
      <c r="S13" s="38" t="s">
        <v>7</v>
      </c>
      <c r="T13" s="38" t="s">
        <v>7</v>
      </c>
      <c r="U13" s="38" t="s">
        <v>7</v>
      </c>
      <c r="V13" s="38" t="s">
        <v>7</v>
      </c>
      <c r="W13" s="38" t="s">
        <v>7</v>
      </c>
      <c r="X13" s="38" t="s">
        <v>7</v>
      </c>
      <c r="Y13" s="38" t="s">
        <v>7</v>
      </c>
      <c r="Z13" s="38" t="s">
        <v>7</v>
      </c>
      <c r="AA13" s="38" t="s">
        <v>7</v>
      </c>
      <c r="AB13" s="38" t="s">
        <v>7</v>
      </c>
      <c r="AC13" s="38" t="s">
        <v>7</v>
      </c>
      <c r="AD13" s="38" t="s">
        <v>7</v>
      </c>
    </row>
    <row r="14" spans="1:31" s="42" customFormat="1" ht="15.6" customHeight="1" x14ac:dyDescent="0.2">
      <c r="B14" s="38" t="s">
        <v>13</v>
      </c>
      <c r="C14" s="113" t="e">
        <f>+#REF!</f>
        <v>#REF!</v>
      </c>
      <c r="D14" s="113"/>
      <c r="E14" s="113"/>
      <c r="F14" s="120" t="s">
        <v>63</v>
      </c>
      <c r="G14" s="121"/>
      <c r="H14" s="121"/>
      <c r="I14" s="121"/>
      <c r="J14" s="122"/>
      <c r="K14" s="38"/>
      <c r="L14" s="38"/>
      <c r="M14" s="38"/>
      <c r="N14" s="38" t="s">
        <v>7</v>
      </c>
      <c r="O14" s="38" t="s">
        <v>7</v>
      </c>
      <c r="P14" s="38" t="s">
        <v>7</v>
      </c>
      <c r="Q14" s="38" t="s">
        <v>7</v>
      </c>
      <c r="R14" s="38" t="s">
        <v>7</v>
      </c>
      <c r="S14" s="38">
        <v>178</v>
      </c>
      <c r="T14" s="38">
        <v>186</v>
      </c>
      <c r="U14" s="38">
        <v>200</v>
      </c>
      <c r="V14" s="38" t="s">
        <v>7</v>
      </c>
      <c r="W14" s="38" t="s">
        <v>7</v>
      </c>
      <c r="X14" s="38" t="s">
        <v>7</v>
      </c>
      <c r="Y14" s="38" t="s">
        <v>7</v>
      </c>
      <c r="Z14" s="38" t="s">
        <v>7</v>
      </c>
      <c r="AA14" s="38" t="s">
        <v>7</v>
      </c>
      <c r="AB14" s="38" t="s">
        <v>7</v>
      </c>
      <c r="AC14" s="38" t="s">
        <v>7</v>
      </c>
      <c r="AD14" s="38" t="s">
        <v>7</v>
      </c>
    </row>
    <row r="15" spans="1:31" s="42" customFormat="1" ht="15.6" customHeight="1" x14ac:dyDescent="0.2">
      <c r="B15" s="38" t="s">
        <v>46</v>
      </c>
      <c r="C15" s="113" t="e">
        <f>+#REF!</f>
        <v>#REF!</v>
      </c>
      <c r="D15" s="113"/>
      <c r="E15" s="113"/>
      <c r="F15" s="120" t="s">
        <v>64</v>
      </c>
      <c r="G15" s="121"/>
      <c r="H15" s="121"/>
      <c r="I15" s="121"/>
      <c r="J15" s="122"/>
      <c r="K15" s="38"/>
      <c r="L15" s="38"/>
      <c r="M15" s="38"/>
      <c r="N15" s="38" t="s">
        <v>7</v>
      </c>
      <c r="O15" s="38" t="s">
        <v>7</v>
      </c>
      <c r="P15" s="38">
        <v>106</v>
      </c>
      <c r="Q15" s="38">
        <v>112</v>
      </c>
      <c r="R15" s="38">
        <v>116</v>
      </c>
      <c r="S15" s="38" t="s">
        <v>7</v>
      </c>
      <c r="T15" s="38" t="s">
        <v>7</v>
      </c>
      <c r="U15" s="38" t="s">
        <v>7</v>
      </c>
      <c r="V15" s="38" t="s">
        <v>7</v>
      </c>
      <c r="W15" s="38" t="s">
        <v>7</v>
      </c>
      <c r="X15" s="38" t="s">
        <v>7</v>
      </c>
      <c r="Y15" s="38" t="s">
        <v>7</v>
      </c>
      <c r="Z15" s="38" t="s">
        <v>7</v>
      </c>
      <c r="AA15" s="38" t="s">
        <v>7</v>
      </c>
      <c r="AB15" s="38" t="s">
        <v>7</v>
      </c>
      <c r="AC15" s="38" t="s">
        <v>7</v>
      </c>
      <c r="AD15" s="38" t="s">
        <v>7</v>
      </c>
    </row>
    <row r="16" spans="1:31" s="42" customFormat="1" ht="15.6" customHeight="1" x14ac:dyDescent="0.2">
      <c r="B16" s="38" t="s">
        <v>47</v>
      </c>
      <c r="C16" s="113" t="e">
        <f>+#REF!</f>
        <v>#REF!</v>
      </c>
      <c r="D16" s="113"/>
      <c r="E16" s="113"/>
      <c r="F16" s="120" t="s">
        <v>64</v>
      </c>
      <c r="G16" s="121"/>
      <c r="H16" s="121"/>
      <c r="I16" s="121"/>
      <c r="J16" s="122"/>
      <c r="K16" s="38">
        <v>192</v>
      </c>
      <c r="L16" s="38">
        <v>210</v>
      </c>
      <c r="M16" s="38">
        <v>230</v>
      </c>
      <c r="N16" s="38" t="s">
        <v>7</v>
      </c>
      <c r="O16" s="38" t="s">
        <v>7</v>
      </c>
      <c r="P16" s="38">
        <v>100</v>
      </c>
      <c r="Q16" s="38">
        <v>105</v>
      </c>
      <c r="R16" s="38">
        <v>110</v>
      </c>
      <c r="S16" s="38" t="s">
        <v>7</v>
      </c>
      <c r="T16" s="38" t="s">
        <v>7</v>
      </c>
      <c r="U16" s="38" t="s">
        <v>7</v>
      </c>
      <c r="V16" s="38" t="s">
        <v>7</v>
      </c>
      <c r="W16" s="38" t="s">
        <v>7</v>
      </c>
      <c r="X16" s="38" t="s">
        <v>7</v>
      </c>
      <c r="Y16" s="38" t="s">
        <v>7</v>
      </c>
      <c r="Z16" s="38" t="s">
        <v>7</v>
      </c>
      <c r="AA16" s="38" t="s">
        <v>7</v>
      </c>
      <c r="AB16" s="38" t="s">
        <v>7</v>
      </c>
      <c r="AC16" s="38" t="s">
        <v>7</v>
      </c>
      <c r="AD16" s="38" t="s">
        <v>7</v>
      </c>
    </row>
    <row r="17" spans="2:30" s="42" customFormat="1" ht="15.6" customHeight="1" x14ac:dyDescent="0.2">
      <c r="B17" s="38" t="s">
        <v>48</v>
      </c>
      <c r="C17" s="113" t="e">
        <f>+#REF!</f>
        <v>#REF!</v>
      </c>
      <c r="D17" s="113"/>
      <c r="E17" s="113"/>
      <c r="F17" s="120" t="s">
        <v>64</v>
      </c>
      <c r="G17" s="121"/>
      <c r="H17" s="121"/>
      <c r="I17" s="121"/>
      <c r="J17" s="122"/>
      <c r="K17" s="38"/>
      <c r="L17" s="38"/>
      <c r="M17" s="38"/>
      <c r="N17" s="38" t="s">
        <v>7</v>
      </c>
      <c r="O17" s="38" t="s">
        <v>7</v>
      </c>
      <c r="P17" s="38" t="s">
        <v>7</v>
      </c>
      <c r="Q17" s="38" t="s">
        <v>7</v>
      </c>
      <c r="R17" s="38" t="s">
        <v>7</v>
      </c>
      <c r="S17" s="38">
        <v>132</v>
      </c>
      <c r="T17" s="38">
        <v>143</v>
      </c>
      <c r="U17" s="38">
        <v>153</v>
      </c>
      <c r="V17" s="38" t="s">
        <v>7</v>
      </c>
      <c r="W17" s="38" t="s">
        <v>7</v>
      </c>
      <c r="X17" s="38" t="s">
        <v>7</v>
      </c>
      <c r="Y17" s="38" t="s">
        <v>7</v>
      </c>
      <c r="Z17" s="38" t="s">
        <v>7</v>
      </c>
      <c r="AA17" s="38" t="s">
        <v>7</v>
      </c>
      <c r="AB17" s="38" t="s">
        <v>7</v>
      </c>
      <c r="AC17" s="38" t="s">
        <v>7</v>
      </c>
      <c r="AD17" s="38" t="s">
        <v>7</v>
      </c>
    </row>
    <row r="18" spans="2:30" s="42" customFormat="1" ht="15.6" customHeight="1" x14ac:dyDescent="0.2">
      <c r="B18" s="38" t="s">
        <v>49</v>
      </c>
      <c r="C18" s="113" t="e">
        <f>+#REF!</f>
        <v>#REF!</v>
      </c>
      <c r="D18" s="113"/>
      <c r="E18" s="113"/>
      <c r="F18" s="120" t="s">
        <v>64</v>
      </c>
      <c r="G18" s="121"/>
      <c r="H18" s="121"/>
      <c r="I18" s="121"/>
      <c r="J18" s="122"/>
      <c r="K18" s="38"/>
      <c r="L18" s="38"/>
      <c r="M18" s="38"/>
      <c r="N18" s="38" t="s">
        <v>7</v>
      </c>
      <c r="O18" s="38" t="s">
        <v>7</v>
      </c>
      <c r="P18" s="38" t="s">
        <v>7</v>
      </c>
      <c r="Q18" s="38" t="s">
        <v>7</v>
      </c>
      <c r="R18" s="38" t="s">
        <v>7</v>
      </c>
      <c r="S18" s="38">
        <v>132</v>
      </c>
      <c r="T18" s="38">
        <v>138</v>
      </c>
      <c r="U18" s="38">
        <v>151</v>
      </c>
      <c r="V18" s="38" t="s">
        <v>7</v>
      </c>
      <c r="W18" s="38" t="s">
        <v>7</v>
      </c>
      <c r="X18" s="38" t="s">
        <v>7</v>
      </c>
      <c r="Y18" s="38" t="s">
        <v>7</v>
      </c>
      <c r="Z18" s="38" t="s">
        <v>7</v>
      </c>
      <c r="AA18" s="38" t="s">
        <v>7</v>
      </c>
      <c r="AB18" s="38" t="s">
        <v>7</v>
      </c>
      <c r="AC18" s="38" t="s">
        <v>7</v>
      </c>
      <c r="AD18" s="38" t="s">
        <v>7</v>
      </c>
    </row>
    <row r="19" spans="2:30" s="42" customFormat="1" ht="15.6" customHeight="1" x14ac:dyDescent="0.2">
      <c r="B19" s="41"/>
      <c r="C19" s="44"/>
      <c r="D19" s="44"/>
      <c r="E19" s="44"/>
      <c r="F19" s="45"/>
      <c r="G19" s="45"/>
      <c r="H19" s="45"/>
      <c r="I19" s="45"/>
      <c r="J19" s="45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2:30" s="42" customFormat="1" ht="3.6" customHeight="1" x14ac:dyDescent="0.2">
      <c r="B20" s="41"/>
      <c r="C20" s="44"/>
      <c r="D20" s="44"/>
      <c r="E20" s="44"/>
      <c r="F20" s="45"/>
      <c r="G20" s="45"/>
      <c r="H20" s="45"/>
      <c r="I20" s="45"/>
      <c r="J20" s="45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2:30" s="37" customFormat="1" ht="58.9" customHeight="1" x14ac:dyDescent="0.2"/>
    <row r="22" spans="2:30" s="37" customFormat="1" x14ac:dyDescent="0.2">
      <c r="B22" s="10" t="s">
        <v>17</v>
      </c>
    </row>
    <row r="23" spans="2:30" s="8" customFormat="1" x14ac:dyDescent="0.2"/>
    <row r="24" spans="2:30" s="8" customFormat="1" x14ac:dyDescent="0.2"/>
    <row r="25" spans="2:30" s="8" customFormat="1" x14ac:dyDescent="0.2"/>
    <row r="26" spans="2:30" s="8" customFormat="1" x14ac:dyDescent="0.2"/>
    <row r="27" spans="2:30" s="8" customFormat="1" x14ac:dyDescent="0.2"/>
    <row r="28" spans="2:30" s="8" customFormat="1" x14ac:dyDescent="0.2"/>
    <row r="29" spans="2:30" s="8" customFormat="1" x14ac:dyDescent="0.2"/>
    <row r="30" spans="2:30" s="8" customFormat="1" x14ac:dyDescent="0.2"/>
    <row r="31" spans="2:30" s="8" customFormat="1" x14ac:dyDescent="0.2"/>
    <row r="32" spans="2:30" s="8" customFormat="1" x14ac:dyDescent="0.2"/>
    <row r="33" s="8" customFormat="1" x14ac:dyDescent="0.2"/>
    <row r="34" s="8" customFormat="1" x14ac:dyDescent="0.2"/>
    <row r="35" s="8" customFormat="1" x14ac:dyDescent="0.2"/>
    <row r="36" s="8" customFormat="1" x14ac:dyDescent="0.2"/>
    <row r="37" s="8" customFormat="1" x14ac:dyDescent="0.2"/>
    <row r="38" s="8" customFormat="1" x14ac:dyDescent="0.2"/>
    <row r="39" s="8" customFormat="1" x14ac:dyDescent="0.2"/>
    <row r="40" s="8" customFormat="1" x14ac:dyDescent="0.2"/>
    <row r="41" s="8" customFormat="1" x14ac:dyDescent="0.2"/>
    <row r="42" s="8" customFormat="1" x14ac:dyDescent="0.2"/>
  </sheetData>
  <mergeCells count="21">
    <mergeCell ref="C15:E15"/>
    <mergeCell ref="F13:J13"/>
    <mergeCell ref="F15:J15"/>
    <mergeCell ref="F12:J12"/>
    <mergeCell ref="F14:J14"/>
    <mergeCell ref="C14:E14"/>
    <mergeCell ref="C18:E18"/>
    <mergeCell ref="F18:J18"/>
    <mergeCell ref="C16:E16"/>
    <mergeCell ref="F16:J16"/>
    <mergeCell ref="C17:E17"/>
    <mergeCell ref="F17:J17"/>
    <mergeCell ref="B1:AD1"/>
    <mergeCell ref="B2:AD2"/>
    <mergeCell ref="B3:AD3"/>
    <mergeCell ref="C13:E13"/>
    <mergeCell ref="B9:AD10"/>
    <mergeCell ref="C11:E11"/>
    <mergeCell ref="B8:AD8"/>
    <mergeCell ref="F11:J11"/>
    <mergeCell ref="C12:E12"/>
  </mergeCells>
  <phoneticPr fontId="0" type="noConversion"/>
  <pageMargins left="0.4" right="0.17" top="0.26" bottom="0.65" header="7.0000000000000007E-2" footer="0.45"/>
  <pageSetup paperSize="5" scale="110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5"/>
  <sheetViews>
    <sheetView topLeftCell="A39" workbookViewId="0">
      <selection activeCell="C45" sqref="C45"/>
    </sheetView>
  </sheetViews>
  <sheetFormatPr defaultRowHeight="12.75" x14ac:dyDescent="0.2"/>
  <cols>
    <col min="2" max="2" width="10.42578125" customWidth="1"/>
    <col min="5" max="6" width="11.28515625" customWidth="1"/>
    <col min="7" max="7" width="10" customWidth="1"/>
    <col min="8" max="8" width="9.7109375" customWidth="1"/>
    <col min="11" max="11" width="5.5703125" customWidth="1"/>
  </cols>
  <sheetData>
    <row r="1" spans="1:9" ht="32.25" customHeight="1" x14ac:dyDescent="0.55000000000000004">
      <c r="A1" s="123" t="s">
        <v>15</v>
      </c>
      <c r="B1" s="123"/>
      <c r="C1" s="123"/>
      <c r="D1" s="123"/>
      <c r="E1" s="123"/>
      <c r="F1" s="123"/>
      <c r="G1" s="123"/>
      <c r="H1" s="123"/>
      <c r="I1" s="123"/>
    </row>
    <row r="2" spans="1:9" x14ac:dyDescent="0.2">
      <c r="A2" s="124" t="s">
        <v>16</v>
      </c>
      <c r="B2" s="124"/>
      <c r="C2" s="124"/>
      <c r="D2" s="124"/>
      <c r="E2" s="124"/>
      <c r="F2" s="124"/>
      <c r="G2" s="124"/>
      <c r="H2" s="124"/>
      <c r="I2" s="124"/>
    </row>
    <row r="3" spans="1:9" ht="13.5" thickBot="1" x14ac:dyDescent="0.25">
      <c r="A3" s="125" t="s">
        <v>18</v>
      </c>
      <c r="B3" s="125"/>
      <c r="C3" s="125"/>
      <c r="D3" s="125"/>
      <c r="E3" s="125"/>
      <c r="F3" s="125"/>
      <c r="G3" s="125"/>
      <c r="H3" s="125"/>
      <c r="I3" s="125"/>
    </row>
    <row r="5" spans="1:9" ht="18" x14ac:dyDescent="0.25">
      <c r="G5" s="32"/>
    </row>
    <row r="6" spans="1:9" x14ac:dyDescent="0.2">
      <c r="I6" s="12"/>
    </row>
    <row r="7" spans="1:9" ht="20.25" x14ac:dyDescent="0.3">
      <c r="A7" s="126" t="s">
        <v>19</v>
      </c>
      <c r="B7" s="126"/>
      <c r="C7" s="126"/>
      <c r="D7" s="126"/>
      <c r="E7" s="126"/>
      <c r="F7" s="126"/>
      <c r="G7" s="126"/>
      <c r="H7" s="126"/>
      <c r="I7" s="126"/>
    </row>
    <row r="8" spans="1:9" ht="15" customHeight="1" x14ac:dyDescent="0.3">
      <c r="A8" s="13"/>
      <c r="B8" s="13"/>
      <c r="C8" s="13"/>
      <c r="D8" s="13"/>
      <c r="E8" s="13"/>
      <c r="F8" s="13"/>
      <c r="G8" s="13"/>
      <c r="H8" s="13"/>
      <c r="I8" s="13"/>
    </row>
    <row r="9" spans="1:9" ht="20.25" x14ac:dyDescent="0.3">
      <c r="A9" s="1" t="s">
        <v>20</v>
      </c>
      <c r="B9" s="1"/>
      <c r="C9" s="36" t="e">
        <f>+#REF!</f>
        <v>#REF!</v>
      </c>
      <c r="D9" s="1"/>
      <c r="F9" s="1" t="s">
        <v>21</v>
      </c>
      <c r="G9" s="12" t="e">
        <f>+#REF!</f>
        <v>#REF!</v>
      </c>
    </row>
    <row r="10" spans="1:9" ht="18" customHeight="1" x14ac:dyDescent="0.2">
      <c r="A10" s="1"/>
      <c r="B10" s="1"/>
      <c r="C10" s="1"/>
      <c r="D10" s="1"/>
    </row>
    <row r="11" spans="1:9" x14ac:dyDescent="0.2">
      <c r="A11" s="1" t="s">
        <v>22</v>
      </c>
      <c r="B11" s="1"/>
      <c r="C11" s="1"/>
      <c r="D11" s="1" t="s">
        <v>23</v>
      </c>
      <c r="E11" t="e">
        <f>+#REF!</f>
        <v>#REF!</v>
      </c>
      <c r="F11" t="s">
        <v>4</v>
      </c>
      <c r="G11" s="33" t="e">
        <f>+E11*2</f>
        <v>#REF!</v>
      </c>
      <c r="H11" t="s">
        <v>42</v>
      </c>
    </row>
    <row r="12" spans="1:9" ht="16.5" customHeight="1" x14ac:dyDescent="0.2">
      <c r="A12" s="1"/>
      <c r="B12" s="1"/>
      <c r="C12" s="1"/>
      <c r="D12" s="1"/>
    </row>
    <row r="13" spans="1:9" x14ac:dyDescent="0.2">
      <c r="A13" s="1" t="s">
        <v>24</v>
      </c>
      <c r="B13" s="1"/>
      <c r="C13" s="1"/>
      <c r="D13" s="1"/>
      <c r="E13">
        <f>580-307</f>
        <v>273</v>
      </c>
      <c r="F13" t="s">
        <v>4</v>
      </c>
      <c r="G13" s="33">
        <f>+E13*2</f>
        <v>546</v>
      </c>
      <c r="H13" t="s">
        <v>42</v>
      </c>
    </row>
    <row r="14" spans="1:9" x14ac:dyDescent="0.2">
      <c r="A14" s="1"/>
      <c r="B14" s="1"/>
      <c r="C14" s="1"/>
      <c r="D14" s="1"/>
      <c r="G14" s="33"/>
    </row>
    <row r="15" spans="1:9" ht="19.5" customHeight="1" x14ac:dyDescent="0.2">
      <c r="A15" s="1"/>
      <c r="B15" s="1"/>
      <c r="C15" s="1"/>
      <c r="D15" s="1"/>
    </row>
    <row r="16" spans="1:9" x14ac:dyDescent="0.2">
      <c r="A16" s="1" t="s">
        <v>38</v>
      </c>
      <c r="B16" s="1"/>
      <c r="C16" s="1"/>
      <c r="D16" s="14" t="s">
        <v>43</v>
      </c>
      <c r="E16" s="16" t="e">
        <f>+#REF!</f>
        <v>#REF!</v>
      </c>
      <c r="F16" s="15"/>
    </row>
    <row r="17" spans="1:6" ht="18.75" customHeight="1" x14ac:dyDescent="0.2">
      <c r="A17" s="1"/>
      <c r="B17" s="1"/>
      <c r="C17" s="1"/>
      <c r="D17" s="1"/>
    </row>
    <row r="18" spans="1:6" x14ac:dyDescent="0.2">
      <c r="A18" s="1" t="s">
        <v>39</v>
      </c>
      <c r="B18" s="1"/>
      <c r="C18" s="1"/>
      <c r="D18" s="14" t="s">
        <v>43</v>
      </c>
      <c r="E18" s="40">
        <f>32232-16778</f>
        <v>15454</v>
      </c>
      <c r="F18" s="39">
        <v>28342</v>
      </c>
    </row>
    <row r="19" spans="1:6" ht="18.75" customHeight="1" x14ac:dyDescent="0.2">
      <c r="A19" s="1"/>
      <c r="B19" s="1"/>
      <c r="C19" s="1"/>
      <c r="D19" s="1"/>
    </row>
    <row r="20" spans="1:6" x14ac:dyDescent="0.2">
      <c r="A20" s="1" t="s">
        <v>40</v>
      </c>
      <c r="B20" s="1"/>
      <c r="C20" s="1"/>
      <c r="D20" s="1"/>
      <c r="E20" s="2" t="e">
        <f>+#REF!</f>
        <v>#REF!</v>
      </c>
    </row>
    <row r="21" spans="1:6" ht="17.25" customHeight="1" x14ac:dyDescent="0.2">
      <c r="A21" s="1"/>
      <c r="B21" s="1"/>
      <c r="C21" s="1"/>
      <c r="D21" s="1"/>
      <c r="E21" s="31"/>
    </row>
    <row r="22" spans="1:6" x14ac:dyDescent="0.2">
      <c r="A22" s="1" t="s">
        <v>41</v>
      </c>
      <c r="B22" s="1"/>
      <c r="C22" s="1"/>
      <c r="D22" s="1"/>
      <c r="E22" s="34" t="s">
        <v>37</v>
      </c>
    </row>
    <row r="23" spans="1:6" ht="18" customHeight="1" x14ac:dyDescent="0.2"/>
    <row r="24" spans="1:6" x14ac:dyDescent="0.2">
      <c r="A24" s="17" t="s">
        <v>30</v>
      </c>
      <c r="B24" s="17"/>
      <c r="C24" s="17"/>
    </row>
    <row r="25" spans="1:6" s="18" customFormat="1" ht="22.15" customHeight="1" x14ac:dyDescent="0.2">
      <c r="A25" s="19" t="s">
        <v>31</v>
      </c>
      <c r="B25" s="19" t="s">
        <v>3</v>
      </c>
      <c r="C25" s="19" t="s">
        <v>32</v>
      </c>
      <c r="D25" s="19" t="s">
        <v>33</v>
      </c>
      <c r="E25" s="20" t="s">
        <v>34</v>
      </c>
      <c r="F25" s="19" t="s">
        <v>5</v>
      </c>
    </row>
    <row r="26" spans="1:6" ht="17.45" customHeight="1" x14ac:dyDescent="0.2">
      <c r="A26" s="21" t="s">
        <v>2</v>
      </c>
      <c r="B26" s="22" t="e">
        <f>+#REF!</f>
        <v>#REF!</v>
      </c>
      <c r="C26" s="23">
        <v>1</v>
      </c>
      <c r="D26" s="24">
        <f t="shared" ref="D26:D43" si="0">+C26*2</f>
        <v>2</v>
      </c>
      <c r="E26" s="25" t="e">
        <f>+#REF!</f>
        <v>#REF!</v>
      </c>
      <c r="F26" s="25" t="e">
        <f>+D26*E26</f>
        <v>#REF!</v>
      </c>
    </row>
    <row r="27" spans="1:6" ht="17.45" customHeight="1" x14ac:dyDescent="0.2">
      <c r="A27" s="21" t="s">
        <v>0</v>
      </c>
      <c r="B27" s="22" t="e">
        <f>+#REF!</f>
        <v>#REF!</v>
      </c>
      <c r="C27" s="23">
        <v>1</v>
      </c>
      <c r="D27" s="24">
        <f t="shared" si="0"/>
        <v>2</v>
      </c>
      <c r="E27" s="25" t="e">
        <f>+#REF!</f>
        <v>#REF!</v>
      </c>
      <c r="F27" s="25" t="e">
        <f t="shared" ref="F27:F32" si="1">+D27*E27</f>
        <v>#REF!</v>
      </c>
    </row>
    <row r="28" spans="1:6" ht="17.45" customHeight="1" x14ac:dyDescent="0.2">
      <c r="A28" s="21" t="s">
        <v>13</v>
      </c>
      <c r="B28" s="22" t="e">
        <f>+#REF!</f>
        <v>#REF!</v>
      </c>
      <c r="C28" s="23">
        <v>26</v>
      </c>
      <c r="D28" s="24">
        <f t="shared" si="0"/>
        <v>52</v>
      </c>
      <c r="E28" s="25" t="e">
        <f>+#REF!</f>
        <v>#REF!</v>
      </c>
      <c r="F28" s="25" t="e">
        <f t="shared" si="1"/>
        <v>#REF!</v>
      </c>
    </row>
    <row r="29" spans="1:6" ht="17.45" customHeight="1" x14ac:dyDescent="0.2">
      <c r="A29" s="21" t="s">
        <v>46</v>
      </c>
      <c r="B29" s="22" t="e">
        <f>+#REF!</f>
        <v>#REF!</v>
      </c>
      <c r="C29" s="23">
        <v>1</v>
      </c>
      <c r="D29" s="24">
        <f t="shared" si="0"/>
        <v>2</v>
      </c>
      <c r="E29" s="25" t="e">
        <f>+#REF!</f>
        <v>#REF!</v>
      </c>
      <c r="F29" s="25" t="e">
        <f t="shared" si="1"/>
        <v>#REF!</v>
      </c>
    </row>
    <row r="30" spans="1:6" ht="17.45" customHeight="1" x14ac:dyDescent="0.2">
      <c r="A30" s="21" t="s">
        <v>47</v>
      </c>
      <c r="B30" s="22" t="e">
        <f>+#REF!</f>
        <v>#REF!</v>
      </c>
      <c r="C30" s="23">
        <v>1</v>
      </c>
      <c r="D30" s="24">
        <f t="shared" si="0"/>
        <v>2</v>
      </c>
      <c r="E30" s="25" t="e">
        <f>+#REF!</f>
        <v>#REF!</v>
      </c>
      <c r="F30" s="25" t="e">
        <f t="shared" si="1"/>
        <v>#REF!</v>
      </c>
    </row>
    <row r="31" spans="1:6" ht="17.45" customHeight="1" x14ac:dyDescent="0.2">
      <c r="A31" s="21" t="s">
        <v>48</v>
      </c>
      <c r="B31" s="22" t="e">
        <f>+#REF!</f>
        <v>#REF!</v>
      </c>
      <c r="C31" s="23">
        <v>1</v>
      </c>
      <c r="D31" s="24">
        <f t="shared" si="0"/>
        <v>2</v>
      </c>
      <c r="E31" s="25" t="e">
        <f>+#REF!</f>
        <v>#REF!</v>
      </c>
      <c r="F31" s="25" t="e">
        <f t="shared" si="1"/>
        <v>#REF!</v>
      </c>
    </row>
    <row r="32" spans="1:6" ht="17.45" customHeight="1" x14ac:dyDescent="0.2">
      <c r="A32" s="21" t="s">
        <v>49</v>
      </c>
      <c r="B32" s="22" t="e">
        <f>+#REF!</f>
        <v>#REF!</v>
      </c>
      <c r="C32" s="23">
        <v>3</v>
      </c>
      <c r="D32" s="24">
        <f t="shared" si="0"/>
        <v>6</v>
      </c>
      <c r="E32" s="25" t="e">
        <f>+#REF!</f>
        <v>#REF!</v>
      </c>
      <c r="F32" s="25" t="e">
        <f t="shared" si="1"/>
        <v>#REF!</v>
      </c>
    </row>
    <row r="33" spans="1:6" ht="17.45" customHeight="1" x14ac:dyDescent="0.2">
      <c r="A33" s="21" t="s">
        <v>50</v>
      </c>
      <c r="B33" s="22" t="e">
        <f>+#REF!</f>
        <v>#REF!</v>
      </c>
      <c r="C33" s="23">
        <v>93</v>
      </c>
      <c r="D33" s="24">
        <f t="shared" si="0"/>
        <v>186</v>
      </c>
      <c r="E33" s="25" t="e">
        <f>+#REF!</f>
        <v>#REF!</v>
      </c>
      <c r="F33" s="25" t="e">
        <f>+D33*E33</f>
        <v>#REF!</v>
      </c>
    </row>
    <row r="34" spans="1:6" ht="17.45" customHeight="1" x14ac:dyDescent="0.2">
      <c r="A34" s="21" t="s">
        <v>51</v>
      </c>
      <c r="B34" s="22" t="e">
        <f>+#REF!</f>
        <v>#REF!</v>
      </c>
      <c r="C34" s="23">
        <v>3</v>
      </c>
      <c r="D34" s="24">
        <f t="shared" si="0"/>
        <v>6</v>
      </c>
      <c r="E34" s="25" t="e">
        <f>+#REF!</f>
        <v>#REF!</v>
      </c>
      <c r="F34" s="25" t="e">
        <f>+D34*E34</f>
        <v>#REF!</v>
      </c>
    </row>
    <row r="35" spans="1:6" ht="17.45" customHeight="1" x14ac:dyDescent="0.2">
      <c r="A35" s="21" t="s">
        <v>25</v>
      </c>
      <c r="B35" s="22" t="e">
        <f>+#REF!</f>
        <v>#REF!</v>
      </c>
      <c r="C35" s="23">
        <v>3</v>
      </c>
      <c r="D35" s="24">
        <f t="shared" si="0"/>
        <v>6</v>
      </c>
      <c r="E35" s="25" t="e">
        <f>+#REF!</f>
        <v>#REF!</v>
      </c>
      <c r="F35" s="25" t="e">
        <f>+D35*E35</f>
        <v>#REF!</v>
      </c>
    </row>
    <row r="36" spans="1:6" ht="17.45" customHeight="1" x14ac:dyDescent="0.2">
      <c r="A36" s="21" t="s">
        <v>52</v>
      </c>
      <c r="B36" s="22" t="e">
        <f>+#REF!</f>
        <v>#REF!</v>
      </c>
      <c r="C36" s="23">
        <v>2</v>
      </c>
      <c r="D36" s="24">
        <f t="shared" si="0"/>
        <v>4</v>
      </c>
      <c r="E36" s="25" t="e">
        <f>+#REF!</f>
        <v>#REF!</v>
      </c>
      <c r="F36" s="25" t="e">
        <f>+D36*E36</f>
        <v>#REF!</v>
      </c>
    </row>
    <row r="37" spans="1:6" ht="17.45" customHeight="1" x14ac:dyDescent="0.2">
      <c r="A37" s="21" t="s">
        <v>26</v>
      </c>
      <c r="B37" s="22" t="e">
        <f>+#REF!</f>
        <v>#REF!</v>
      </c>
      <c r="C37" s="23">
        <v>113</v>
      </c>
      <c r="D37" s="24">
        <f t="shared" si="0"/>
        <v>226</v>
      </c>
      <c r="E37" s="25" t="e">
        <f>+#REF!</f>
        <v>#REF!</v>
      </c>
      <c r="F37" s="25" t="e">
        <f t="shared" ref="F37:F43" si="2">+D37*E37</f>
        <v>#REF!</v>
      </c>
    </row>
    <row r="38" spans="1:6" ht="17.45" customHeight="1" x14ac:dyDescent="0.2">
      <c r="A38" s="21" t="s">
        <v>53</v>
      </c>
      <c r="B38" s="22" t="e">
        <f>+#REF!</f>
        <v>#REF!</v>
      </c>
      <c r="C38" s="23">
        <v>3</v>
      </c>
      <c r="D38" s="24">
        <f t="shared" si="0"/>
        <v>6</v>
      </c>
      <c r="E38" s="25" t="e">
        <f>+#REF!</f>
        <v>#REF!</v>
      </c>
      <c r="F38" s="25" t="e">
        <f t="shared" si="2"/>
        <v>#REF!</v>
      </c>
    </row>
    <row r="39" spans="1:6" ht="17.45" customHeight="1" x14ac:dyDescent="0.2">
      <c r="A39" s="21" t="s">
        <v>27</v>
      </c>
      <c r="B39" s="22" t="e">
        <f>+#REF!</f>
        <v>#REF!</v>
      </c>
      <c r="C39" s="23">
        <v>3</v>
      </c>
      <c r="D39" s="24">
        <f t="shared" si="0"/>
        <v>6</v>
      </c>
      <c r="E39" s="25" t="e">
        <f>+#REF!</f>
        <v>#REF!</v>
      </c>
      <c r="F39" s="25" t="e">
        <f t="shared" si="2"/>
        <v>#REF!</v>
      </c>
    </row>
    <row r="40" spans="1:6" ht="17.45" customHeight="1" x14ac:dyDescent="0.2">
      <c r="A40" s="21" t="s">
        <v>54</v>
      </c>
      <c r="B40" s="22" t="e">
        <f>+#REF!</f>
        <v>#REF!</v>
      </c>
      <c r="C40" s="23">
        <v>3</v>
      </c>
      <c r="D40" s="24">
        <f t="shared" si="0"/>
        <v>6</v>
      </c>
      <c r="E40" s="25" t="e">
        <f>+#REF!</f>
        <v>#REF!</v>
      </c>
      <c r="F40" s="25" t="e">
        <f t="shared" si="2"/>
        <v>#REF!</v>
      </c>
    </row>
    <row r="41" spans="1:6" ht="17.45" customHeight="1" x14ac:dyDescent="0.2">
      <c r="A41" s="21" t="s">
        <v>28</v>
      </c>
      <c r="B41" s="22" t="e">
        <f>+#REF!</f>
        <v>#REF!</v>
      </c>
      <c r="C41" s="23">
        <v>4</v>
      </c>
      <c r="D41" s="24">
        <f t="shared" si="0"/>
        <v>8</v>
      </c>
      <c r="E41" s="25" t="e">
        <f>+#REF!</f>
        <v>#REF!</v>
      </c>
      <c r="F41" s="25" t="e">
        <f t="shared" si="2"/>
        <v>#REF!</v>
      </c>
    </row>
    <row r="42" spans="1:6" ht="17.45" customHeight="1" x14ac:dyDescent="0.2">
      <c r="A42" s="21" t="s">
        <v>55</v>
      </c>
      <c r="B42" s="22" t="e">
        <f>+#REF!</f>
        <v>#REF!</v>
      </c>
      <c r="C42" s="23">
        <v>4</v>
      </c>
      <c r="D42" s="24">
        <f t="shared" si="0"/>
        <v>8</v>
      </c>
      <c r="E42" s="25" t="e">
        <f>+#REF!</f>
        <v>#REF!</v>
      </c>
      <c r="F42" s="25" t="e">
        <f t="shared" si="2"/>
        <v>#REF!</v>
      </c>
    </row>
    <row r="43" spans="1:6" ht="17.45" customHeight="1" x14ac:dyDescent="0.2">
      <c r="A43" s="21" t="s">
        <v>61</v>
      </c>
      <c r="B43" s="22" t="e">
        <f>+#REF!</f>
        <v>#REF!</v>
      </c>
      <c r="C43" s="23">
        <v>8</v>
      </c>
      <c r="D43" s="24">
        <f t="shared" si="0"/>
        <v>16</v>
      </c>
      <c r="E43" s="25" t="e">
        <f>+#REF!</f>
        <v>#REF!</v>
      </c>
      <c r="F43" s="25" t="e">
        <f t="shared" si="2"/>
        <v>#REF!</v>
      </c>
    </row>
    <row r="44" spans="1:6" ht="1.1499999999999999" customHeight="1" thickBot="1" x14ac:dyDescent="0.25">
      <c r="A44" s="21"/>
      <c r="B44" s="22"/>
      <c r="C44" s="23"/>
      <c r="D44" s="24"/>
      <c r="E44" s="25"/>
      <c r="F44" s="25"/>
    </row>
    <row r="45" spans="1:6" ht="13.5" thickBot="1" x14ac:dyDescent="0.25">
      <c r="A45" s="26" t="s">
        <v>35</v>
      </c>
      <c r="B45" s="27"/>
      <c r="C45" s="28">
        <f>SUM(C26:C44)</f>
        <v>273</v>
      </c>
      <c r="D45" s="29">
        <f>SUM(D26:D44)</f>
        <v>546</v>
      </c>
      <c r="E45" s="30"/>
      <c r="F45" s="30" t="e">
        <f>SUM(F26:F44)</f>
        <v>#REF!</v>
      </c>
    </row>
  </sheetData>
  <mergeCells count="4">
    <mergeCell ref="A1:I1"/>
    <mergeCell ref="A2:I2"/>
    <mergeCell ref="A3:I3"/>
    <mergeCell ref="A7:I7"/>
  </mergeCells>
  <phoneticPr fontId="0" type="noConversion"/>
  <pageMargins left="0.44" right="0.18" top="0.27" bottom="0.15" header="0.21" footer="0.1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PLIST</vt:lpstr>
      <vt:lpstr>Weight List</vt:lpstr>
      <vt:lpstr>Short Ship</vt:lpstr>
      <vt:lpstr>PLIST!Print_Area</vt:lpstr>
      <vt:lpstr>'Short Ship'!Print_Area</vt:lpstr>
      <vt:lpstr>'Weight List'!Print_Area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2019-11-15T12:54:59Z</cp:lastPrinted>
  <dcterms:created xsi:type="dcterms:W3CDTF">2001-11-30T01:00:30Z</dcterms:created>
  <dcterms:modified xsi:type="dcterms:W3CDTF">2019-12-23T09:24:15Z</dcterms:modified>
</cp:coreProperties>
</file>